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'PYP'!$A$1:$J$38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<sst xmlns="http://schemas.openxmlformats.org/spreadsheetml/2006/main" count="52" uniqueCount="52">
  <si>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</si>
  <si>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</si>
  <si>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</si>
  <si>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</si>
  <si>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</si>
  <si>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</si>
  <si>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</si>
  <si>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</si>
  <si>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</si>
  <si>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</si>
  <si>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</si>
  <si>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</si>
  <si>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</si>
  <si>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</si>
  <si>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</si>
  <si>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</si>
  <si>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INSTITUTO DEL DEPORTE Y LA RECREACIÓN DEL ESTADO DE QUERÉTARO</t>
  </si>
  <si>
    <t>MANTENIMIENTO Y MEJORAMIENTO DE INFRAESTRUCTURA DE UNIDADES DEPORTIVAS DEL ESTADO</t>
  </si>
  <si>
    <t>ADMINISTRACION DE BIENES, SERVICIOS Y PERSONAL DE APOYO</t>
  </si>
  <si>
    <t>IMPARTICIÓN DE TALLERES EN UNIDADES DEPORTIVAS</t>
  </si>
  <si>
    <t>REALIZACIÓN DE EVENTOS MASIVOS DE ACTIVACIÓN FÍSICA</t>
  </si>
  <si>
    <t>COMPLEJO ACUATICO</t>
  </si>
  <si>
    <t>CONTRATACIÓN DE ENTRENADORES, METODOLOGOS, NUTRIOLOGOS, PSICÓLOGOS Y FISIOTERAPEUTAS</t>
  </si>
  <si>
    <t>ORGANIZACIÓN Y LOGÍSTICA DE JUEGOS NACIONALES</t>
  </si>
  <si>
    <t>ADMINISTRACIÓN DEL PERSONAL DE APOYO AL DEPORTE DE ALTO RENDIMIENTO</t>
  </si>
  <si>
    <t>ASIGNACIÓN DE APOYOS EN FUNCIÓN DE LOGROS</t>
  </si>
  <si>
    <t>ENTREGA DE BECAS DEPORTIVAS Y ESTÍMULOS</t>
  </si>
  <si>
    <t>SERVICIO DE ALIMENTACIÓN PARA ALUMNOS DE ESCUELA DE TALENTOS DEPORTIVOS</t>
  </si>
  <si>
    <t>ASIGNACIÓN DE APOYOS PARA ASOCIACIONES</t>
  </si>
  <si>
    <t>01</t>
  </si>
  <si>
    <t>02</t>
  </si>
  <si>
    <t>04</t>
  </si>
  <si>
    <t>05</t>
  </si>
  <si>
    <t>13</t>
  </si>
  <si>
    <t>06</t>
  </si>
  <si>
    <t>07</t>
  </si>
  <si>
    <t>08</t>
  </si>
  <si>
    <t>09</t>
  </si>
  <si>
    <t>10</t>
  </si>
  <si>
    <t>11</t>
  </si>
  <si>
    <t>12</t>
  </si>
  <si>
    <t>RECREACIÓN, CULTURA Y OTRAS MANIFESTACIONES SOCIALES</t>
  </si>
  <si>
    <t>DEPORTE Y RECREACIÓN</t>
  </si>
  <si>
    <t>DEPORTE DE ALTO RENDIMIENTO</t>
  </si>
  <si>
    <t>DIRECTOR GENERAL</t>
  </si>
  <si>
    <t>DIRECTOR DE ADMINISTRACIÓN Y FINANZAS</t>
  </si>
  <si>
    <t>M. EN A. MARÍA VIRGINIA CASTRO GALLARDO</t>
  </si>
  <si>
    <t>C.P. LEONARDO MUÑOZ SOTO</t>
  </si>
  <si>
    <t>CONTADOR DE EGRESOS</t>
  </si>
  <si>
    <t>EDWARD SÁNCHEZ DEL RÍO</t>
  </si>
  <si>
    <t>M. EN A.P. LUIS SÁNCHEZ GONZÁLEZ</t>
  </si>
  <si>
    <t>JEFE DE DEPARTAMENTO DE RECURSOS FINANCIEROS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</si>
</sst>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vertAlign val="superscript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/>
      <protection/>
    </xf>
    <xf numFmtId="0" fontId="43" fillId="33" borderId="0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5" fillId="33" borderId="0" xfId="0" applyFont="1" applyFill="1" applyAlignment="1" applyProtection="1">
      <alignment vertical="center" wrapText="1"/>
      <protection/>
    </xf>
    <xf numFmtId="0" fontId="43" fillId="33" borderId="10" xfId="0" applyFont="1" applyFill="1" applyBorder="1" applyAlignment="1" applyProtection="1">
      <alignment horizontal="left"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left" vertical="top"/>
      <protection/>
    </xf>
    <xf numFmtId="0" fontId="43" fillId="33" borderId="13" xfId="0" applyFont="1" applyFill="1" applyBorder="1" applyAlignment="1" applyProtection="1">
      <alignment horizontal="justify" vertical="top"/>
      <protection/>
    </xf>
    <xf numFmtId="43" fontId="43" fillId="33" borderId="14" xfId="48" applyFont="1" applyFill="1" applyBorder="1" applyAlignment="1" applyProtection="1">
      <alignment horizontal="justify" vertical="center" wrapText="1"/>
      <protection/>
    </xf>
    <xf numFmtId="43" fontId="24" fillId="33" borderId="15" xfId="48" applyFont="1" applyFill="1" applyBorder="1" applyAlignment="1" applyProtection="1">
      <alignment vertical="top"/>
      <protection/>
    </xf>
    <xf numFmtId="43" fontId="43" fillId="33" borderId="0" xfId="48" applyFont="1" applyFill="1" applyAlignment="1" applyProtection="1">
      <alignment/>
      <protection/>
    </xf>
    <xf numFmtId="43" fontId="44" fillId="0" borderId="0" xfId="48" applyFont="1" applyFill="1" applyBorder="1" applyAlignment="1" applyProtection="1">
      <alignment horizontal="center"/>
      <protection/>
    </xf>
    <xf numFmtId="43" fontId="44" fillId="16" borderId="16" xfId="48" applyFont="1" applyFill="1" applyBorder="1" applyAlignment="1" applyProtection="1">
      <alignment horizontal="center" vertical="center" wrapText="1"/>
      <protection/>
    </xf>
    <xf numFmtId="43" fontId="45" fillId="33" borderId="0" xfId="48" applyFont="1" applyFill="1" applyAlignment="1" applyProtection="1">
      <alignment vertical="center" wrapText="1"/>
      <protection/>
    </xf>
    <xf numFmtId="43" fontId="43" fillId="0" borderId="0" xfId="48" applyFont="1" applyBorder="1" applyAlignment="1" applyProtection="1">
      <alignment/>
      <protection/>
    </xf>
    <xf numFmtId="43" fontId="43" fillId="0" borderId="0" xfId="48" applyFont="1" applyAlignment="1" applyProtection="1">
      <alignment/>
      <protection/>
    </xf>
    <xf numFmtId="0" fontId="44" fillId="16" borderId="16" xfId="48" applyNumberFormat="1" applyFont="1" applyFill="1" applyBorder="1" applyAlignment="1" applyProtection="1">
      <alignment horizontal="center" vertical="center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/>
    </xf>
    <xf numFmtId="0" fontId="44" fillId="16" borderId="16" xfId="0" applyFont="1" applyFill="1" applyBorder="1" applyAlignment="1" applyProtection="1">
      <alignment horizontal="center" vertical="center"/>
      <protection/>
    </xf>
    <xf numFmtId="43" fontId="44" fillId="16" borderId="16" xfId="48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horizontal="left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/>
      <protection/>
    </xf>
    <xf numFmtId="43" fontId="23" fillId="33" borderId="15" xfId="48" applyFont="1" applyFill="1" applyBorder="1" applyAlignment="1" applyProtection="1">
      <alignment vertical="center"/>
      <protection/>
    </xf>
    <xf numFmtId="0" fontId="44" fillId="33" borderId="12" xfId="0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justify" vertical="center"/>
      <protection/>
    </xf>
    <xf numFmtId="43" fontId="24" fillId="33" borderId="15" xfId="48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 horizontal="left" vertical="center" wrapText="1"/>
      <protection/>
    </xf>
    <xf numFmtId="0" fontId="44" fillId="33" borderId="17" xfId="0" applyFont="1" applyFill="1" applyBorder="1" applyAlignment="1" applyProtection="1">
      <alignment horizontal="left" vertical="center"/>
      <protection/>
    </xf>
    <xf numFmtId="0" fontId="44" fillId="33" borderId="18" xfId="0" applyFont="1" applyFill="1" applyBorder="1" applyAlignment="1" applyProtection="1">
      <alignment vertical="center"/>
      <protection/>
    </xf>
    <xf numFmtId="43" fontId="44" fillId="33" borderId="16" xfId="48" applyFont="1" applyFill="1" applyBorder="1" applyAlignment="1" applyProtection="1">
      <alignment horizontal="right" vertical="center" wrapText="1"/>
      <protection/>
    </xf>
    <xf numFmtId="0" fontId="46" fillId="33" borderId="0" xfId="0" applyFont="1" applyFill="1" applyAlignment="1" applyProtection="1">
      <alignment horizontal="center" vertical="center" wrapText="1"/>
      <protection/>
    </xf>
    <xf numFmtId="0" fontId="45" fillId="33" borderId="19" xfId="0" applyFont="1" applyFill="1" applyBorder="1" applyAlignment="1" applyProtection="1">
      <alignment vertical="center" wrapText="1"/>
      <protection/>
    </xf>
    <xf numFmtId="43" fontId="46" fillId="33" borderId="0" xfId="50" applyFont="1" applyFill="1" applyAlignment="1" applyProtection="1">
      <alignment vertical="center" wrapText="1"/>
      <protection/>
    </xf>
    <xf numFmtId="43" fontId="46" fillId="33" borderId="0" xfId="50" applyFont="1" applyFill="1" applyAlignment="1" applyProtection="1">
      <alignment horizontal="center" wrapText="1"/>
      <protection/>
    </xf>
    <xf numFmtId="43" fontId="46" fillId="33" borderId="0" xfId="50" applyFont="1" applyFill="1" applyAlignment="1" applyProtection="1">
      <alignment horizontal="center" vertical="center" wrapText="1"/>
      <protection/>
    </xf>
    <xf numFmtId="43" fontId="45" fillId="33" borderId="19" xfId="48" applyFont="1" applyFill="1" applyBorder="1" applyAlignment="1" applyProtection="1">
      <alignment vertical="center" wrapText="1"/>
      <protection/>
    </xf>
    <xf numFmtId="0" fontId="46" fillId="33" borderId="0" xfId="0" applyFont="1" applyFill="1" applyAlignment="1" applyProtection="1">
      <alignment vertical="center" wrapText="1"/>
      <protection/>
    </xf>
    <xf numFmtId="0" fontId="46" fillId="33" borderId="19" xfId="0" applyFont="1" applyFill="1" applyBorder="1" applyAlignment="1" applyProtection="1">
      <alignment vertical="center" wrapText="1"/>
      <protection/>
    </xf>
    <xf numFmtId="43" fontId="46" fillId="33" borderId="19" xfId="50" applyFont="1" applyFill="1" applyBorder="1" applyAlignment="1" applyProtection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view="pageBreakPreview" zoomScaleSheetLayoutView="100" zoomScalePageLayoutView="0" workbookViewId="0" topLeftCell="A1">
      <selection activeCell="C35" sqref="C35"/>
    </sheetView>
  </sheetViews>
  <sheetFormatPr defaultColWidth="11.421875" defaultRowHeight="15"/>
  <cols>
    <col min="1" max="1" width="2.28125" style="1" customWidth="1"/>
    <col min="2" max="2" width="6.28125" style="3" customWidth="1"/>
    <col min="3" max="3" width="60.28125" style="2" customWidth="1"/>
    <col min="4" max="4" width="13.57421875" style="20" customWidth="1"/>
    <col min="5" max="5" width="14.421875" style="20" customWidth="1"/>
    <col min="6" max="6" width="15.00390625" style="20" customWidth="1"/>
    <col min="7" max="8" width="14.28125" style="20" customWidth="1"/>
    <col min="9" max="9" width="14.8515625" style="20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5"/>
      <c r="E1" s="15"/>
      <c r="F1" s="15"/>
      <c r="G1" s="15"/>
      <c r="H1" s="15"/>
      <c r="I1" s="15"/>
    </row>
    <row r="2" spans="2:9" ht="12" customHeight="1">
      <c r="B2" s="22" t="s">
        <v>16</v>
      </c>
      <c r="C2" s="22"/>
      <c r="D2" s="22"/>
      <c r="E2" s="22"/>
      <c r="F2" s="22"/>
      <c r="G2" s="22"/>
      <c r="H2" s="22"/>
      <c r="I2" s="22"/>
    </row>
    <row r="3" spans="2:9" ht="12" customHeight="1">
      <c r="B3" s="22" t="s">
        <v>13</v>
      </c>
      <c r="C3" s="22"/>
      <c r="D3" s="22"/>
      <c r="E3" s="22"/>
      <c r="F3" s="22"/>
      <c r="G3" s="22"/>
      <c r="H3" s="22"/>
      <c r="I3" s="22"/>
    </row>
    <row r="4" spans="1:10" ht="12" customHeight="1">
      <c r="A4" s="23" t="s">
        <v>14</v>
      </c>
      <c r="B4" s="23"/>
      <c r="C4" s="23"/>
      <c r="D4" s="23"/>
      <c r="E4" s="23"/>
      <c r="F4" s="23"/>
      <c r="G4" s="23"/>
      <c r="H4" s="23"/>
      <c r="I4" s="23"/>
      <c r="J4" s="23"/>
    </row>
    <row r="5" spans="2:9" ht="12" customHeight="1">
      <c r="B5" s="23" t="s">
        <v>12</v>
      </c>
      <c r="C5" s="23"/>
      <c r="D5" s="23"/>
      <c r="E5" s="23"/>
      <c r="F5" s="23"/>
      <c r="G5" s="23"/>
      <c r="H5" s="23"/>
      <c r="I5" s="23"/>
    </row>
    <row r="6" spans="2:9" ht="12" customHeight="1">
      <c r="B6" s="23" t="s">
        <v>15</v>
      </c>
      <c r="C6" s="23"/>
      <c r="D6" s="23"/>
      <c r="E6" s="23"/>
      <c r="F6" s="23"/>
      <c r="G6" s="23"/>
      <c r="H6" s="23"/>
      <c r="I6" s="23"/>
    </row>
    <row r="7" spans="2:9" s="1" customFormat="1" ht="12" customHeight="1">
      <c r="B7" s="23" t="s">
        <v>0</v>
      </c>
      <c r="C7" s="23"/>
      <c r="D7" s="23"/>
      <c r="E7" s="23"/>
      <c r="F7" s="23"/>
      <c r="G7" s="23"/>
      <c r="H7" s="23"/>
      <c r="I7" s="23"/>
    </row>
    <row r="8" spans="2:9" s="1" customFormat="1" ht="12" customHeight="1">
      <c r="B8" s="7"/>
      <c r="C8" s="7"/>
      <c r="D8" s="16"/>
      <c r="E8" s="16"/>
      <c r="F8" s="16"/>
      <c r="G8" s="16"/>
      <c r="H8" s="16"/>
      <c r="I8" s="16"/>
    </row>
    <row r="9" spans="2:9" s="8" customFormat="1" ht="12" customHeight="1">
      <c r="B9" s="24" t="s">
        <v>1</v>
      </c>
      <c r="C9" s="24"/>
      <c r="D9" s="25" t="s">
        <v>2</v>
      </c>
      <c r="E9" s="25"/>
      <c r="F9" s="25"/>
      <c r="G9" s="25"/>
      <c r="H9" s="25"/>
      <c r="I9" s="25" t="s">
        <v>3</v>
      </c>
    </row>
    <row r="10" spans="2:9" s="8" customFormat="1" ht="28.5" customHeight="1">
      <c r="B10" s="24"/>
      <c r="C10" s="24"/>
      <c r="D10" s="17" t="s">
        <v>4</v>
      </c>
      <c r="E10" s="17" t="s">
        <v>5</v>
      </c>
      <c r="F10" s="17" t="s">
        <v>6</v>
      </c>
      <c r="G10" s="17" t="s">
        <v>7</v>
      </c>
      <c r="H10" s="17" t="s">
        <v>8</v>
      </c>
      <c r="I10" s="25"/>
    </row>
    <row r="11" spans="2:9" s="8" customFormat="1" ht="12" customHeight="1">
      <c r="B11" s="24"/>
      <c r="C11" s="24"/>
      <c r="D11" s="21">
        <v>1</v>
      </c>
      <c r="E11" s="21">
        <v>2</v>
      </c>
      <c r="F11" s="21" t="s">
        <v>9</v>
      </c>
      <c r="G11" s="21">
        <v>4</v>
      </c>
      <c r="H11" s="21">
        <v>5</v>
      </c>
      <c r="I11" s="17" t="s">
        <v>10</v>
      </c>
    </row>
    <row r="12" spans="2:9" s="8" customFormat="1" ht="12" customHeight="1">
      <c r="B12" s="9"/>
      <c r="C12" s="10"/>
      <c r="D12" s="13"/>
      <c r="E12" s="13"/>
      <c r="F12" s="13">
        <f>+D12+E12</f>
        <v>0</v>
      </c>
      <c r="G12" s="13"/>
      <c r="H12" s="13"/>
      <c r="I12" s="13">
        <f>+F12-G12</f>
        <v>0</v>
      </c>
    </row>
    <row r="13" spans="2:9" s="8" customFormat="1" ht="24.75" customHeight="1">
      <c r="B13" s="26">
        <v>2400</v>
      </c>
      <c r="C13" s="27" t="s">
        <v>41</v>
      </c>
      <c r="D13" s="28">
        <f>D14+D20</f>
        <v>300172646</v>
      </c>
      <c r="E13" s="28">
        <f>E14+E20</f>
        <v>108401186.64</v>
      </c>
      <c r="F13" s="28">
        <f aca="true" t="shared" si="0" ref="F13:F28">+D13+E13</f>
        <v>408573832.64</v>
      </c>
      <c r="G13" s="28">
        <f>G14+G20</f>
        <v>370727631.16</v>
      </c>
      <c r="H13" s="28">
        <f>H14+H20</f>
        <v>341660472.18000007</v>
      </c>
      <c r="I13" s="28">
        <f aca="true" t="shared" si="1" ref="I13:I28">+F13-G13</f>
        <v>37846201.47999996</v>
      </c>
    </row>
    <row r="14" spans="2:9" s="8" customFormat="1" ht="24.75" customHeight="1">
      <c r="B14" s="29">
        <v>1</v>
      </c>
      <c r="C14" s="27" t="s">
        <v>42</v>
      </c>
      <c r="D14" s="28">
        <f>SUM(D15:D19)</f>
        <v>250969670.14000002</v>
      </c>
      <c r="E14" s="28">
        <f>SUM(E15:E19)</f>
        <v>115627815.92</v>
      </c>
      <c r="F14" s="28">
        <f>SUM(F15:F19)</f>
        <v>366597486.06</v>
      </c>
      <c r="G14" s="28">
        <f>SUM(G15:G19)</f>
        <v>335062098.79</v>
      </c>
      <c r="H14" s="28">
        <f>SUM(H15:H19)</f>
        <v>308561489.59000003</v>
      </c>
      <c r="I14" s="28">
        <f>SUM(I15:I19)</f>
        <v>31535387.26999998</v>
      </c>
    </row>
    <row r="15" spans="2:9" s="8" customFormat="1" ht="24.75" customHeight="1">
      <c r="B15" s="30" t="s">
        <v>29</v>
      </c>
      <c r="C15" s="31" t="s">
        <v>17</v>
      </c>
      <c r="D15" s="32">
        <v>59782431.17</v>
      </c>
      <c r="E15" s="32">
        <v>51524195.79</v>
      </c>
      <c r="F15" s="32">
        <f t="shared" si="0"/>
        <v>111306626.96000001</v>
      </c>
      <c r="G15" s="32">
        <v>100825672.21</v>
      </c>
      <c r="H15" s="32">
        <v>100149494.3</v>
      </c>
      <c r="I15" s="32">
        <f t="shared" si="1"/>
        <v>10480954.750000015</v>
      </c>
    </row>
    <row r="16" spans="2:9" s="8" customFormat="1" ht="24.75" customHeight="1">
      <c r="B16" s="30" t="s">
        <v>30</v>
      </c>
      <c r="C16" s="31" t="s">
        <v>18</v>
      </c>
      <c r="D16" s="32">
        <v>158087264.14</v>
      </c>
      <c r="E16" s="32">
        <v>13829654.75</v>
      </c>
      <c r="F16" s="32">
        <f t="shared" si="0"/>
        <v>171916918.89</v>
      </c>
      <c r="G16" s="32">
        <v>164630186.02</v>
      </c>
      <c r="H16" s="32">
        <v>140489123.77</v>
      </c>
      <c r="I16" s="32">
        <f t="shared" si="1"/>
        <v>7286732.869999975</v>
      </c>
    </row>
    <row r="17" spans="2:9" s="8" customFormat="1" ht="24.75" customHeight="1">
      <c r="B17" s="30" t="s">
        <v>31</v>
      </c>
      <c r="C17" s="31" t="s">
        <v>19</v>
      </c>
      <c r="D17" s="32">
        <v>4989117.5</v>
      </c>
      <c r="E17" s="32">
        <v>-719654.88</v>
      </c>
      <c r="F17" s="32">
        <f t="shared" si="0"/>
        <v>4269462.62</v>
      </c>
      <c r="G17" s="32">
        <v>4269462.62</v>
      </c>
      <c r="H17" s="32">
        <v>3889145.15</v>
      </c>
      <c r="I17" s="32">
        <f t="shared" si="1"/>
        <v>0</v>
      </c>
    </row>
    <row r="18" spans="2:9" s="8" customFormat="1" ht="24.75" customHeight="1">
      <c r="B18" s="30" t="s">
        <v>32</v>
      </c>
      <c r="C18" s="31" t="s">
        <v>20</v>
      </c>
      <c r="D18" s="32">
        <v>18058750.46</v>
      </c>
      <c r="E18" s="32">
        <v>51867275.33</v>
      </c>
      <c r="F18" s="32">
        <f t="shared" si="0"/>
        <v>69926025.78999999</v>
      </c>
      <c r="G18" s="32">
        <v>56958326.14</v>
      </c>
      <c r="H18" s="32">
        <v>56118886.14</v>
      </c>
      <c r="I18" s="32">
        <f t="shared" si="1"/>
        <v>12967699.649999991</v>
      </c>
    </row>
    <row r="19" spans="2:9" s="8" customFormat="1" ht="24.75" customHeight="1">
      <c r="B19" s="30" t="s">
        <v>33</v>
      </c>
      <c r="C19" s="31" t="s">
        <v>21</v>
      </c>
      <c r="D19" s="32">
        <v>10052106.87</v>
      </c>
      <c r="E19" s="32">
        <v>-873655.07</v>
      </c>
      <c r="F19" s="32">
        <f t="shared" si="0"/>
        <v>9178451.799999999</v>
      </c>
      <c r="G19" s="32">
        <v>8378451.8</v>
      </c>
      <c r="H19" s="32">
        <v>7914840.23</v>
      </c>
      <c r="I19" s="32">
        <f t="shared" si="1"/>
        <v>799999.9999999991</v>
      </c>
    </row>
    <row r="20" spans="2:9" s="8" customFormat="1" ht="24.75" customHeight="1">
      <c r="B20" s="29">
        <v>2</v>
      </c>
      <c r="C20" s="27" t="s">
        <v>43</v>
      </c>
      <c r="D20" s="28">
        <f>SUM(D21:D27)</f>
        <v>49202975.86</v>
      </c>
      <c r="E20" s="28">
        <f>SUM(E21:E27)</f>
        <v>-7226629.280000001</v>
      </c>
      <c r="F20" s="28">
        <f>SUM(F21:F27)</f>
        <v>41976346.58</v>
      </c>
      <c r="G20" s="28">
        <f>SUM(G21:G27)</f>
        <v>35665532.37</v>
      </c>
      <c r="H20" s="28">
        <f>SUM(H21:H27)</f>
        <v>33098982.590000004</v>
      </c>
      <c r="I20" s="28">
        <f>SUM(I21:I27)</f>
        <v>6310814.209999999</v>
      </c>
    </row>
    <row r="21" spans="2:9" s="8" customFormat="1" ht="24.75" customHeight="1">
      <c r="B21" s="30" t="s">
        <v>34</v>
      </c>
      <c r="C21" s="31" t="s">
        <v>22</v>
      </c>
      <c r="D21" s="32">
        <v>8442860.75</v>
      </c>
      <c r="E21" s="32">
        <v>-654021.04</v>
      </c>
      <c r="F21" s="32">
        <f t="shared" si="0"/>
        <v>7788839.71</v>
      </c>
      <c r="G21" s="32">
        <v>7788839.71</v>
      </c>
      <c r="H21" s="32">
        <v>7142580.59</v>
      </c>
      <c r="I21" s="32">
        <f t="shared" si="1"/>
        <v>0</v>
      </c>
    </row>
    <row r="22" spans="2:9" s="8" customFormat="1" ht="24.75" customHeight="1">
      <c r="B22" s="30" t="s">
        <v>35</v>
      </c>
      <c r="C22" s="31" t="s">
        <v>23</v>
      </c>
      <c r="D22" s="32">
        <v>13279606.45</v>
      </c>
      <c r="E22" s="32">
        <v>-2506533.6</v>
      </c>
      <c r="F22" s="32">
        <f t="shared" si="0"/>
        <v>10773072.85</v>
      </c>
      <c r="G22" s="32">
        <v>9962258.6</v>
      </c>
      <c r="H22" s="32">
        <v>9413346.6</v>
      </c>
      <c r="I22" s="32">
        <f t="shared" si="1"/>
        <v>810814.25</v>
      </c>
    </row>
    <row r="23" spans="2:9" s="8" customFormat="1" ht="24.75" customHeight="1">
      <c r="B23" s="30" t="s">
        <v>36</v>
      </c>
      <c r="C23" s="31" t="s">
        <v>24</v>
      </c>
      <c r="D23" s="32">
        <v>8840383.09</v>
      </c>
      <c r="E23" s="32">
        <v>-1557562.5</v>
      </c>
      <c r="F23" s="32">
        <f t="shared" si="0"/>
        <v>7282820.59</v>
      </c>
      <c r="G23" s="32">
        <v>7282820.63</v>
      </c>
      <c r="H23" s="32">
        <v>6914447.09</v>
      </c>
      <c r="I23" s="32">
        <f t="shared" si="1"/>
        <v>-0.0400000000372529</v>
      </c>
    </row>
    <row r="24" spans="2:9" s="8" customFormat="1" ht="24.75" customHeight="1">
      <c r="B24" s="29" t="s">
        <v>37</v>
      </c>
      <c r="C24" s="33" t="s">
        <v>25</v>
      </c>
      <c r="D24" s="32">
        <v>190000</v>
      </c>
      <c r="E24" s="32">
        <v>109890</v>
      </c>
      <c r="F24" s="32">
        <f t="shared" si="0"/>
        <v>299890</v>
      </c>
      <c r="G24" s="32">
        <v>299890</v>
      </c>
      <c r="H24" s="32">
        <v>299890</v>
      </c>
      <c r="I24" s="32">
        <f t="shared" si="1"/>
        <v>0</v>
      </c>
    </row>
    <row r="25" spans="2:9" s="8" customFormat="1" ht="24.75" customHeight="1">
      <c r="B25" s="30" t="s">
        <v>38</v>
      </c>
      <c r="C25" s="31" t="s">
        <v>26</v>
      </c>
      <c r="D25" s="32">
        <v>6499999.99</v>
      </c>
      <c r="E25" s="32">
        <v>-2177977.3</v>
      </c>
      <c r="F25" s="32">
        <f t="shared" si="0"/>
        <v>4322022.69</v>
      </c>
      <c r="G25" s="32">
        <v>3322022.69</v>
      </c>
      <c r="H25" s="32">
        <v>2527522.69</v>
      </c>
      <c r="I25" s="32">
        <f t="shared" si="1"/>
        <v>1000000.0000000005</v>
      </c>
    </row>
    <row r="26" spans="2:9" s="8" customFormat="1" ht="24.75" customHeight="1">
      <c r="B26" s="30" t="s">
        <v>39</v>
      </c>
      <c r="C26" s="31" t="s">
        <v>27</v>
      </c>
      <c r="D26" s="32">
        <v>768262.73</v>
      </c>
      <c r="E26" s="32">
        <v>-515010.44</v>
      </c>
      <c r="F26" s="32">
        <f t="shared" si="0"/>
        <v>253252.28999999998</v>
      </c>
      <c r="G26" s="32">
        <v>253252.29</v>
      </c>
      <c r="H26" s="32">
        <v>194747.17</v>
      </c>
      <c r="I26" s="32">
        <f t="shared" si="1"/>
        <v>0</v>
      </c>
    </row>
    <row r="27" spans="2:9" s="8" customFormat="1" ht="24.75" customHeight="1">
      <c r="B27" s="30" t="s">
        <v>40</v>
      </c>
      <c r="C27" s="31" t="s">
        <v>28</v>
      </c>
      <c r="D27" s="32">
        <v>11181862.85</v>
      </c>
      <c r="E27" s="32">
        <v>74585.6</v>
      </c>
      <c r="F27" s="32">
        <f t="shared" si="0"/>
        <v>11256448.45</v>
      </c>
      <c r="G27" s="32">
        <v>6756448.45</v>
      </c>
      <c r="H27" s="32">
        <v>6606448.45</v>
      </c>
      <c r="I27" s="32">
        <f t="shared" si="1"/>
        <v>4499999.999999999</v>
      </c>
    </row>
    <row r="28" spans="2:9" s="8" customFormat="1" ht="12" customHeight="1">
      <c r="B28" s="11"/>
      <c r="C28" s="12"/>
      <c r="D28" s="14"/>
      <c r="E28" s="14"/>
      <c r="F28" s="14">
        <f t="shared" si="0"/>
        <v>0</v>
      </c>
      <c r="G28" s="14"/>
      <c r="H28" s="14"/>
      <c r="I28" s="14"/>
    </row>
    <row r="29" spans="2:9" s="8" customFormat="1" ht="33" customHeight="1">
      <c r="B29" s="34"/>
      <c r="C29" s="35" t="s">
        <v>11</v>
      </c>
      <c r="D29" s="36">
        <f>D13</f>
        <v>300172646</v>
      </c>
      <c r="E29" s="36">
        <f>E13</f>
        <v>108401186.64</v>
      </c>
      <c r="F29" s="36">
        <f>F13</f>
        <v>408573832.64</v>
      </c>
      <c r="G29" s="36">
        <f>G13</f>
        <v>370727631.16</v>
      </c>
      <c r="H29" s="36">
        <f>H13</f>
        <v>341660472.18000007</v>
      </c>
      <c r="I29" s="36">
        <f>I13</f>
        <v>37846201.47999996</v>
      </c>
    </row>
    <row r="30" spans="4:9" s="8" customFormat="1" ht="12" customHeight="1">
      <c r="D30" s="18"/>
      <c r="E30" s="18"/>
      <c r="F30" s="18"/>
      <c r="G30" s="18"/>
      <c r="H30" s="18"/>
      <c r="I30" s="18"/>
    </row>
    <row r="31" spans="4:9" s="8" customFormat="1" ht="12" customHeight="1">
      <c r="D31" s="18"/>
      <c r="E31" s="18"/>
      <c r="F31" s="18"/>
      <c r="G31" s="18"/>
      <c r="H31" s="18"/>
      <c r="I31" s="18"/>
    </row>
    <row r="32" spans="3:9" s="8" customFormat="1" ht="21" customHeight="1">
      <c r="C32" s="38"/>
      <c r="D32" s="18"/>
      <c r="E32" s="18"/>
      <c r="F32" s="18"/>
      <c r="G32" s="42"/>
      <c r="H32" s="42"/>
      <c r="I32" s="42"/>
    </row>
    <row r="33" spans="2:9" s="43" customFormat="1" ht="18">
      <c r="B33" s="37" t="s">
        <v>49</v>
      </c>
      <c r="C33" s="37"/>
      <c r="D33" s="39"/>
      <c r="E33" s="39"/>
      <c r="F33" s="39"/>
      <c r="G33" s="40" t="s">
        <v>50</v>
      </c>
      <c r="H33" s="40"/>
      <c r="I33" s="40"/>
    </row>
    <row r="34" spans="2:9" s="43" customFormat="1" ht="18">
      <c r="B34" s="37" t="s">
        <v>44</v>
      </c>
      <c r="C34" s="37"/>
      <c r="D34" s="39"/>
      <c r="E34" s="39"/>
      <c r="F34" s="39"/>
      <c r="G34" s="41" t="s">
        <v>45</v>
      </c>
      <c r="H34" s="41"/>
      <c r="I34" s="41"/>
    </row>
    <row r="35" spans="4:9" s="43" customFormat="1" ht="18">
      <c r="D35" s="39"/>
      <c r="E35" s="39"/>
      <c r="F35" s="39"/>
      <c r="G35" s="39"/>
      <c r="H35" s="39"/>
      <c r="I35" s="39"/>
    </row>
    <row r="36" spans="3:9" s="43" customFormat="1" ht="18">
      <c r="C36" s="44"/>
      <c r="D36" s="39"/>
      <c r="E36" s="39"/>
      <c r="F36" s="39"/>
      <c r="G36" s="45"/>
      <c r="H36" s="45"/>
      <c r="I36" s="45"/>
    </row>
    <row r="37" spans="2:9" s="43" customFormat="1" ht="18">
      <c r="B37" s="37" t="s">
        <v>46</v>
      </c>
      <c r="C37" s="37"/>
      <c r="D37" s="39"/>
      <c r="E37" s="39"/>
      <c r="F37" s="39"/>
      <c r="G37" s="41" t="s">
        <v>47</v>
      </c>
      <c r="H37" s="41"/>
      <c r="I37" s="41"/>
    </row>
    <row r="38" spans="2:9" s="43" customFormat="1" ht="18">
      <c r="B38" s="37" t="s">
        <v>51</v>
      </c>
      <c r="C38" s="37"/>
      <c r="D38" s="39"/>
      <c r="E38" s="39"/>
      <c r="F38" s="39"/>
      <c r="G38" s="41" t="s">
        <v>48</v>
      </c>
      <c r="H38" s="41"/>
      <c r="I38" s="41"/>
    </row>
    <row r="39" spans="1:8" ht="12">
      <c r="A39" s="4"/>
      <c r="B39" s="5"/>
      <c r="C39" s="6"/>
      <c r="D39" s="19"/>
      <c r="E39" s="19"/>
      <c r="F39" s="19"/>
      <c r="G39" s="19"/>
      <c r="H39" s="19"/>
    </row>
  </sheetData>
  <sheetProtection selectLockedCells="1"/>
  <mergeCells count="17">
    <mergeCell ref="D9:H9"/>
    <mergeCell ref="I9:I10"/>
    <mergeCell ref="G38:I38"/>
    <mergeCell ref="B33:C33"/>
    <mergeCell ref="B34:C34"/>
    <mergeCell ref="B37:C37"/>
    <mergeCell ref="G33:I33"/>
    <mergeCell ref="G34:I34"/>
    <mergeCell ref="G37:I37"/>
    <mergeCell ref="B38:C38"/>
    <mergeCell ref="B3:I3"/>
    <mergeCell ref="B2:I2"/>
    <mergeCell ref="B5:I5"/>
    <mergeCell ref="B6:I6"/>
    <mergeCell ref="B7:I7"/>
    <mergeCell ref="A4:J4"/>
    <mergeCell ref="B9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Virginia</cp:lastModifiedBy>
  <cp:lastPrinted>2022-01-28T16:38:22Z</cp:lastPrinted>
  <dcterms:created xsi:type="dcterms:W3CDTF">2017-12-21T15:10:09Z</dcterms:created>
  <dcterms:modified xsi:type="dcterms:W3CDTF">2022-01-28T16:38:44Z</dcterms:modified>
  <cp:category/>
  <cp:version/>
  <cp:contentType/>
  <cp:contentStatus/>
</cp:coreProperties>
</file>